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79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<sst xmlns="http://schemas.openxmlformats.org/spreadsheetml/2006/main" count="34" uniqueCount="26">
  <si>
    <t>S. No.</t>
  </si>
  <si>
    <t>HSCode</t>
  </si>
  <si>
    <t>Commodity</t>
  </si>
  <si>
    <t xml:space="preserve">OLIVE OIL VIRGIN </t>
  </si>
  <si>
    <t xml:space="preserve">OLIVE OIL &amp; ITS FRACTNS (EXCLDNG VRGN)OF EDIBLE GRDE </t>
  </si>
  <si>
    <t xml:space="preserve">OTHER OLIVE OIL &amp; ITS FRACTNS (EXCLD VRGN) </t>
  </si>
  <si>
    <t xml:space="preserve">OTHER OIL (EXCLD CRUDE OIL) OF EDBLE GRADENOT CHMCLY MODFD FR OLIVES </t>
  </si>
  <si>
    <t xml:space="preserve">OTHER OIL OTHER THAN EDBLE GRADE(EXCLDG CRUDE OIL) FROM OLIVES </t>
  </si>
  <si>
    <t>Total</t>
  </si>
  <si>
    <t>% Growth</t>
  </si>
  <si>
    <t>2015-2016 (Apr- June)</t>
  </si>
  <si>
    <t>2015-2016 (July - Sep)</t>
  </si>
  <si>
    <t>SPAIN</t>
  </si>
  <si>
    <t>ITALY</t>
  </si>
  <si>
    <t>TOTAL</t>
  </si>
  <si>
    <t>Source: Department of Commerce, Government of India</t>
  </si>
  <si>
    <t>2015-2016 (Oct- Dec)</t>
  </si>
  <si>
    <t>2015-2016 (Apr- Dec)</t>
  </si>
  <si>
    <t>OLIVE OIL IMPORT DATA  [FY 2015-16 (APRIL TO DECEMBER) vs FY 2016-17 (APRIL TO DECEMBER)](in tonnes)</t>
  </si>
  <si>
    <t>2016-2017 (Apr- June)</t>
  </si>
  <si>
    <t>2016-2017 (July - Sep)</t>
  </si>
  <si>
    <t>2016-2017 (Oct- Dec)</t>
  </si>
  <si>
    <t>2016-2017(Apr- Dec)</t>
  </si>
  <si>
    <t>2016-2017 (Apr - June)</t>
  </si>
  <si>
    <t>2016-2017 (Oct - Dec)</t>
  </si>
  <si>
    <t>2016-2017 (Apr - Dec)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</si>
</sst>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0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>
        <color indexed="63"/>
      </bottom>
    </border>
    <border>
      <left/>
      <right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1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7">
    <xf numFmtId="0" fontId="0" fillId="0" borderId="0" xfId="0" applyFont="1" applyAlignment="1">
      <alignment/>
    </xf>
    <xf numFmtId="2" fontId="3" fillId="33" borderId="0" xfId="0" applyNumberFormat="1" applyFont="1" applyFill="1" applyAlignment="1">
      <alignment vertical="center" wrapText="1"/>
    </xf>
    <xf numFmtId="2" fontId="0" fillId="0" borderId="0" xfId="0" applyNumberFormat="1" applyAlignment="1">
      <alignment wrapText="1"/>
    </xf>
    <xf numFmtId="2" fontId="2" fillId="33" borderId="10" xfId="0" applyNumberFormat="1" applyFont="1" applyFill="1" applyBorder="1" applyAlignment="1">
      <alignment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2" fontId="44" fillId="0" borderId="0" xfId="0" applyNumberFormat="1" applyFont="1" applyAlignment="1">
      <alignment/>
    </xf>
    <xf numFmtId="2" fontId="43" fillId="0" borderId="10" xfId="0" applyNumberFormat="1" applyFont="1" applyBorder="1" applyAlignment="1">
      <alignment horizontal="center" vertical="center" wrapText="1"/>
    </xf>
    <xf numFmtId="2" fontId="3" fillId="33" borderId="0" xfId="0" applyNumberFormat="1" applyFont="1" applyFill="1" applyAlignment="1">
      <alignment horizontal="center" vertical="center" wrapText="1"/>
    </xf>
    <xf numFmtId="2" fontId="2" fillId="33" borderId="11" xfId="0" applyNumberFormat="1" applyFont="1" applyFill="1" applyBorder="1" applyAlignment="1">
      <alignment vertical="center" wrapText="1"/>
    </xf>
    <xf numFmtId="2" fontId="5" fillId="0" borderId="11" xfId="0" applyNumberFormat="1" applyFont="1" applyBorder="1" applyAlignment="1">
      <alignment horizontal="center" vertical="center" wrapText="1"/>
    </xf>
    <xf numFmtId="2" fontId="6" fillId="0" borderId="12" xfId="0" applyNumberFormat="1" applyFont="1" applyBorder="1" applyAlignment="1">
      <alignment horizontal="center" vertical="center" wrapText="1"/>
    </xf>
    <xf numFmtId="2" fontId="4" fillId="34" borderId="13" xfId="0" applyNumberFormat="1" applyFont="1" applyFill="1" applyBorder="1" applyAlignment="1">
      <alignment horizontal="center" vertical="center" wrapText="1"/>
    </xf>
    <xf numFmtId="2" fontId="4" fillId="34" borderId="14" xfId="0" applyNumberFormat="1" applyFont="1" applyFill="1" applyBorder="1" applyAlignment="1">
      <alignment horizontal="center" vertical="center" wrapText="1"/>
    </xf>
    <xf numFmtId="2" fontId="4" fillId="34" borderId="15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4" fontId="5" fillId="0" borderId="16" xfId="0" applyNumberFormat="1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172" fontId="5" fillId="0" borderId="10" xfId="0" applyNumberFormat="1" applyFont="1" applyFill="1" applyBorder="1" applyAlignment="1">
      <alignment horizontal="center" vertical="center" wrapText="1"/>
    </xf>
    <xf numFmtId="172" fontId="5" fillId="0" borderId="16" xfId="0" applyNumberFormat="1" applyFont="1" applyFill="1" applyBorder="1" applyAlignment="1">
      <alignment horizontal="center" vertical="center" wrapText="1"/>
    </xf>
    <xf numFmtId="172" fontId="43" fillId="0" borderId="16" xfId="0" applyNumberFormat="1" applyFont="1" applyFill="1" applyBorder="1" applyAlignment="1">
      <alignment horizontal="center" vertical="center" wrapText="1"/>
    </xf>
    <xf numFmtId="172" fontId="5" fillId="0" borderId="17" xfId="0" applyNumberFormat="1" applyFont="1" applyFill="1" applyBorder="1" applyAlignment="1">
      <alignment horizontal="center" vertical="center" wrapText="1"/>
    </xf>
    <xf numFmtId="172" fontId="6" fillId="0" borderId="12" xfId="0" applyNumberFormat="1" applyFont="1" applyFill="1" applyBorder="1" applyAlignment="1">
      <alignment horizontal="center" vertical="center" wrapText="1"/>
    </xf>
    <xf numFmtId="172" fontId="6" fillId="0" borderId="18" xfId="0" applyNumberFormat="1" applyFont="1" applyFill="1" applyBorder="1" applyAlignment="1">
      <alignment horizontal="center" vertical="center" wrapText="1"/>
    </xf>
    <xf numFmtId="172" fontId="43" fillId="0" borderId="17" xfId="0" applyNumberFormat="1" applyFont="1" applyFill="1" applyBorder="1" applyAlignment="1">
      <alignment horizontal="center" vertical="center" wrapText="1"/>
    </xf>
    <xf numFmtId="2" fontId="43" fillId="0" borderId="11" xfId="0" applyNumberFormat="1" applyFont="1" applyBorder="1" applyAlignment="1">
      <alignment horizontal="center" vertical="center" wrapText="1"/>
    </xf>
    <xf numFmtId="0" fontId="6" fillId="34" borderId="14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4" fontId="5" fillId="0" borderId="16" xfId="0" applyNumberFormat="1" applyFont="1" applyFill="1" applyBorder="1" applyAlignment="1">
      <alignment horizontal="center" vertical="center" wrapText="1"/>
    </xf>
    <xf numFmtId="4" fontId="0" fillId="0" borderId="16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0" fontId="42" fillId="0" borderId="18" xfId="0" applyFont="1" applyBorder="1" applyAlignment="1">
      <alignment horizontal="center" vertical="center"/>
    </xf>
    <xf numFmtId="0" fontId="42" fillId="0" borderId="19" xfId="0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 wrapText="1"/>
    </xf>
    <xf numFmtId="2" fontId="0" fillId="0" borderId="16" xfId="0" applyNumberFormat="1" applyBorder="1" applyAlignment="1">
      <alignment horizontal="center" vertical="center" wrapText="1"/>
    </xf>
    <xf numFmtId="2" fontId="0" fillId="0" borderId="17" xfId="0" applyNumberFormat="1" applyBorder="1" applyAlignment="1">
      <alignment horizontal="center" vertical="center" wrapText="1"/>
    </xf>
    <xf numFmtId="2" fontId="42" fillId="0" borderId="12" xfId="0" applyNumberFormat="1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2" fontId="5" fillId="0" borderId="16" xfId="0" applyNumberFormat="1" applyFont="1" applyBorder="1" applyAlignment="1">
      <alignment horizontal="center" vertical="center" wrapText="1"/>
    </xf>
    <xf numFmtId="2" fontId="43" fillId="0" borderId="16" xfId="0" applyNumberFormat="1" applyFont="1" applyBorder="1" applyAlignment="1">
      <alignment horizontal="center" vertical="center" wrapText="1"/>
    </xf>
    <xf numFmtId="2" fontId="43" fillId="0" borderId="17" xfId="0" applyNumberFormat="1" applyFont="1" applyBorder="1" applyAlignment="1">
      <alignment horizontal="center" vertical="center" wrapText="1"/>
    </xf>
    <xf numFmtId="2" fontId="0" fillId="0" borderId="18" xfId="0" applyNumberFormat="1" applyBorder="1" applyAlignment="1">
      <alignment vertical="center" wrapText="1"/>
    </xf>
    <xf numFmtId="2" fontId="0" fillId="0" borderId="19" xfId="0" applyNumberFormat="1" applyBorder="1" applyAlignment="1">
      <alignment vertical="center" wrapText="1"/>
    </xf>
    <xf numFmtId="2" fontId="42" fillId="0" borderId="18" xfId="0" applyNumberFormat="1" applyFont="1" applyBorder="1" applyAlignment="1">
      <alignment vertical="center" wrapText="1"/>
    </xf>
    <xf numFmtId="2" fontId="4" fillId="34" borderId="20" xfId="0" applyNumberFormat="1" applyFont="1" applyFill="1" applyBorder="1" applyAlignment="1">
      <alignment horizontal="center" vertical="center" wrapText="1"/>
    </xf>
    <xf numFmtId="2" fontId="4" fillId="34" borderId="21" xfId="0" applyNumberFormat="1" applyFont="1" applyFill="1" applyBorder="1" applyAlignment="1">
      <alignment horizontal="center" vertical="center" wrapText="1"/>
    </xf>
    <xf numFmtId="2" fontId="4" fillId="34" borderId="22" xfId="0" applyNumberFormat="1" applyFont="1" applyFill="1" applyBorder="1" applyAlignment="1">
      <alignment horizontal="center" vertical="center" wrapText="1"/>
    </xf>
    <xf numFmtId="2" fontId="3" fillId="33" borderId="0" xfId="0" applyNumberFormat="1" applyFont="1" applyFill="1" applyAlignment="1">
      <alignment horizontal="center" vertical="center" wrapText="1"/>
    </xf>
    <xf numFmtId="1" fontId="2" fillId="33" borderId="10" xfId="0" applyNumberFormat="1" applyFont="1" applyFill="1" applyBorder="1" applyAlignment="1">
      <alignment horizontal="center" vertical="center" wrapText="1"/>
    </xf>
    <xf numFmtId="1" fontId="2" fillId="33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3"/>
  <sheetViews>
    <sheetView tabSelected="1" zoomScalePageLayoutView="0" workbookViewId="0" topLeftCell="O1">
      <selection activeCell="W15" sqref="W15"/>
    </sheetView>
  </sheetViews>
  <sheetFormatPr defaultColWidth="9.140625" defaultRowHeight="15"/>
  <cols>
    <col min="1" max="1" width="5.140625" style="2" customWidth="1"/>
    <col min="2" max="2" width="10.140625" style="2" customWidth="1"/>
    <col min="3" max="3" width="21.28125" style="2" customWidth="1"/>
    <col min="4" max="4" width="12.00390625" style="2" customWidth="1"/>
    <col min="5" max="5" width="12.28125" style="2" customWidth="1"/>
    <col min="6" max="6" width="10.140625" style="2" customWidth="1"/>
    <col min="7" max="7" width="14.28125" style="2" customWidth="1"/>
    <col min="8" max="8" width="11.7109375" style="2" customWidth="1"/>
    <col min="9" max="9" width="10.7109375" style="2" customWidth="1"/>
    <col min="10" max="10" width="12.8515625" style="2" customWidth="1"/>
    <col min="11" max="11" width="11.00390625" style="2" customWidth="1"/>
    <col min="12" max="12" width="11.421875" style="2" customWidth="1"/>
    <col min="13" max="13" width="11.28125" style="2" customWidth="1"/>
    <col min="14" max="14" width="10.8515625" style="2" customWidth="1"/>
    <col min="15" max="15" width="10.7109375" style="2" customWidth="1"/>
    <col min="16" max="17" width="11.421875" style="2" customWidth="1"/>
    <col min="18" max="18" width="12.7109375" style="2" customWidth="1"/>
    <col min="19" max="19" width="10.7109375" style="2" customWidth="1"/>
    <col min="20" max="20" width="13.00390625" style="2" customWidth="1"/>
    <col min="21" max="21" width="12.140625" style="2" customWidth="1"/>
    <col min="22" max="22" width="12.421875" style="2" customWidth="1"/>
    <col min="23" max="23" width="12.00390625" style="2" customWidth="1"/>
    <col min="24" max="16384" width="9.140625" style="2" customWidth="1"/>
  </cols>
  <sheetData>
    <row r="1" spans="1:12" s="1" customFormat="1" ht="27.75" customHeight="1">
      <c r="A1" s="54" t="s">
        <v>18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12" ht="15" hidden="1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</row>
    <row r="3" spans="1:12" ht="16.5" thickBo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4" spans="4:23" ht="15.75" thickBot="1">
      <c r="D4" s="51" t="s">
        <v>14</v>
      </c>
      <c r="E4" s="52"/>
      <c r="F4" s="52"/>
      <c r="G4" s="52"/>
      <c r="H4" s="52"/>
      <c r="I4" s="52"/>
      <c r="J4" s="52"/>
      <c r="K4" s="52"/>
      <c r="L4" s="52"/>
      <c r="M4" s="52"/>
      <c r="N4" s="52"/>
      <c r="O4" s="53"/>
      <c r="P4" s="51" t="s">
        <v>12</v>
      </c>
      <c r="Q4" s="52"/>
      <c r="R4" s="52"/>
      <c r="S4" s="52"/>
      <c r="T4" s="51" t="s">
        <v>13</v>
      </c>
      <c r="U4" s="52"/>
      <c r="V4" s="52"/>
      <c r="W4" s="53"/>
    </row>
    <row r="5" spans="1:23" ht="39" thickBot="1">
      <c r="A5" s="11" t="s">
        <v>0</v>
      </c>
      <c r="B5" s="12" t="s">
        <v>1</v>
      </c>
      <c r="C5" s="12" t="s">
        <v>2</v>
      </c>
      <c r="D5" s="13" t="s">
        <v>10</v>
      </c>
      <c r="E5" s="13" t="s">
        <v>19</v>
      </c>
      <c r="F5" s="12" t="s">
        <v>9</v>
      </c>
      <c r="G5" s="12" t="s">
        <v>11</v>
      </c>
      <c r="H5" s="12" t="s">
        <v>20</v>
      </c>
      <c r="I5" s="12" t="s">
        <v>9</v>
      </c>
      <c r="J5" s="12" t="s">
        <v>16</v>
      </c>
      <c r="K5" s="13" t="s">
        <v>21</v>
      </c>
      <c r="L5" s="12" t="s">
        <v>9</v>
      </c>
      <c r="M5" s="12" t="s">
        <v>17</v>
      </c>
      <c r="N5" s="12" t="s">
        <v>22</v>
      </c>
      <c r="O5" s="13" t="s">
        <v>9</v>
      </c>
      <c r="P5" s="12" t="s">
        <v>23</v>
      </c>
      <c r="Q5" s="28" t="s">
        <v>20</v>
      </c>
      <c r="R5" s="12" t="s">
        <v>24</v>
      </c>
      <c r="S5" s="13" t="s">
        <v>25</v>
      </c>
      <c r="T5" s="28" t="s">
        <v>23</v>
      </c>
      <c r="U5" s="28" t="s">
        <v>20</v>
      </c>
      <c r="V5" s="12" t="s">
        <v>24</v>
      </c>
      <c r="W5" s="28" t="s">
        <v>25</v>
      </c>
    </row>
    <row r="6" spans="1:23" ht="15">
      <c r="A6" s="14">
        <v>1</v>
      </c>
      <c r="B6" s="55">
        <v>15091000</v>
      </c>
      <c r="C6" s="3" t="s">
        <v>3</v>
      </c>
      <c r="D6" s="4">
        <v>353.08</v>
      </c>
      <c r="E6" s="16">
        <v>501.34</v>
      </c>
      <c r="F6" s="20">
        <f aca="true" t="shared" si="0" ref="F6:F11">(E6-D6)/D6*100</f>
        <v>41.99048374306106</v>
      </c>
      <c r="G6" s="4">
        <v>463.87000000000006</v>
      </c>
      <c r="H6" s="4">
        <v>513.21</v>
      </c>
      <c r="I6" s="20">
        <f aca="true" t="shared" si="1" ref="I6:I11">(H6-G6)/G6*100</f>
        <v>10.636600771767945</v>
      </c>
      <c r="J6" s="4">
        <v>396.06999999999994</v>
      </c>
      <c r="K6" s="4">
        <f>N6-H6-E6</f>
        <v>339.96</v>
      </c>
      <c r="L6" s="6">
        <f aca="true" t="shared" si="2" ref="L6:L11">(K6-J6)/J6*100</f>
        <v>-14.1666877067185</v>
      </c>
      <c r="M6" s="4">
        <v>1213.05</v>
      </c>
      <c r="N6" s="4">
        <v>1354.51</v>
      </c>
      <c r="O6" s="44">
        <f aca="true" t="shared" si="3" ref="O6:O11">(N6-M6)/M6*100</f>
        <v>11.661514364618116</v>
      </c>
      <c r="P6" s="29">
        <v>396.15</v>
      </c>
      <c r="Q6" s="39">
        <v>368.53</v>
      </c>
      <c r="R6" s="40">
        <f>S6-Q6-P6</f>
        <v>239.49</v>
      </c>
      <c r="S6" s="29">
        <v>1004.17</v>
      </c>
      <c r="T6" s="29">
        <v>83.96</v>
      </c>
      <c r="U6" s="30">
        <v>112.87000000000002</v>
      </c>
      <c r="V6" s="40">
        <f>W6-U6-T6</f>
        <v>86.15000000000002</v>
      </c>
      <c r="W6" s="32">
        <v>282.98</v>
      </c>
    </row>
    <row r="7" spans="1:23" ht="25.5">
      <c r="A7" s="14">
        <v>2</v>
      </c>
      <c r="B7" s="55">
        <v>15099010</v>
      </c>
      <c r="C7" s="3" t="s">
        <v>4</v>
      </c>
      <c r="D7" s="4">
        <v>1595.12</v>
      </c>
      <c r="E7" s="17">
        <v>1955.6</v>
      </c>
      <c r="F7" s="21">
        <f t="shared" si="0"/>
        <v>22.598926726515874</v>
      </c>
      <c r="G7" s="4">
        <v>1545.2800000000002</v>
      </c>
      <c r="H7" s="4">
        <v>1818.94</v>
      </c>
      <c r="I7" s="21">
        <f t="shared" si="1"/>
        <v>17.709411886518936</v>
      </c>
      <c r="J7" s="4">
        <v>1559.5199999999995</v>
      </c>
      <c r="K7" s="4">
        <f>N7-H7-E7</f>
        <v>2274.1600000000003</v>
      </c>
      <c r="L7" s="4">
        <f t="shared" si="2"/>
        <v>45.82435621216791</v>
      </c>
      <c r="M7" s="4">
        <v>4699.94</v>
      </c>
      <c r="N7" s="4">
        <v>6048.7</v>
      </c>
      <c r="O7" s="45">
        <f t="shared" si="3"/>
        <v>28.697387626225023</v>
      </c>
      <c r="P7" s="31">
        <v>1152.6</v>
      </c>
      <c r="Q7" s="32">
        <v>1181.5100000000002</v>
      </c>
      <c r="R7" s="41">
        <f>S7-Q7-P7</f>
        <v>1596.87</v>
      </c>
      <c r="S7" s="29">
        <v>3930.98</v>
      </c>
      <c r="T7" s="29">
        <v>711.35</v>
      </c>
      <c r="U7" s="32">
        <v>572.0600000000001</v>
      </c>
      <c r="V7" s="41">
        <f>W7-U7-T7</f>
        <v>571.0999999999998</v>
      </c>
      <c r="W7" s="32">
        <v>1854.51</v>
      </c>
    </row>
    <row r="8" spans="1:23" ht="25.5">
      <c r="A8" s="14">
        <v>3</v>
      </c>
      <c r="B8" s="55">
        <v>15099090</v>
      </c>
      <c r="C8" s="3" t="s">
        <v>5</v>
      </c>
      <c r="D8" s="4">
        <v>183.03</v>
      </c>
      <c r="E8" s="17">
        <v>238.72</v>
      </c>
      <c r="F8" s="21">
        <f t="shared" si="0"/>
        <v>30.426706004480135</v>
      </c>
      <c r="G8" s="4">
        <v>184.17</v>
      </c>
      <c r="H8" s="4">
        <v>265.44000000000005</v>
      </c>
      <c r="I8" s="21">
        <f t="shared" si="1"/>
        <v>44.12770809578111</v>
      </c>
      <c r="J8" s="4">
        <v>146.43999999999994</v>
      </c>
      <c r="K8" s="4">
        <f>N8-H8-E8</f>
        <v>208.42999999999998</v>
      </c>
      <c r="L8" s="4">
        <f t="shared" si="2"/>
        <v>42.33133023764003</v>
      </c>
      <c r="M8" s="4">
        <v>513.67</v>
      </c>
      <c r="N8" s="4">
        <v>712.59</v>
      </c>
      <c r="O8" s="45">
        <f t="shared" si="3"/>
        <v>38.725251620690344</v>
      </c>
      <c r="P8" s="29">
        <v>105.27</v>
      </c>
      <c r="Q8" s="33">
        <v>164.71000000000004</v>
      </c>
      <c r="R8" s="41">
        <f>S8-Q8-P8</f>
        <v>130.95</v>
      </c>
      <c r="S8" s="29">
        <v>400.93</v>
      </c>
      <c r="T8" s="29">
        <v>132.66</v>
      </c>
      <c r="U8" s="33">
        <v>99.63</v>
      </c>
      <c r="V8" s="41">
        <f>W8-U8-T8</f>
        <v>76.65</v>
      </c>
      <c r="W8" s="32">
        <v>308.94</v>
      </c>
    </row>
    <row r="9" spans="1:23" ht="38.25">
      <c r="A9" s="14">
        <v>4</v>
      </c>
      <c r="B9" s="55">
        <v>15100091</v>
      </c>
      <c r="C9" s="3" t="s">
        <v>6</v>
      </c>
      <c r="D9" s="4">
        <v>441.67</v>
      </c>
      <c r="E9" s="16">
        <v>366.65</v>
      </c>
      <c r="F9" s="22">
        <f t="shared" si="0"/>
        <v>-16.985532184662766</v>
      </c>
      <c r="G9" s="4">
        <v>493.96999999999997</v>
      </c>
      <c r="H9" s="4">
        <v>568.99</v>
      </c>
      <c r="I9" s="21">
        <f t="shared" si="1"/>
        <v>15.18715711480455</v>
      </c>
      <c r="J9" s="4">
        <v>709.95</v>
      </c>
      <c r="K9" s="4">
        <f>N9-H9-E9</f>
        <v>563.5300000000001</v>
      </c>
      <c r="L9" s="6">
        <f t="shared" si="2"/>
        <v>-20.62398760476089</v>
      </c>
      <c r="M9" s="4">
        <v>1668.22</v>
      </c>
      <c r="N9" s="4">
        <v>1499.17</v>
      </c>
      <c r="O9" s="46">
        <f t="shared" si="3"/>
        <v>-10.133555526249532</v>
      </c>
      <c r="P9" s="29">
        <v>142.26</v>
      </c>
      <c r="Q9" s="33">
        <v>294.58</v>
      </c>
      <c r="R9" s="41">
        <f>S9-Q9-P9</f>
        <v>225.55</v>
      </c>
      <c r="S9" s="29">
        <v>662.39</v>
      </c>
      <c r="T9" s="29">
        <v>217.38</v>
      </c>
      <c r="U9" s="33">
        <v>272.97</v>
      </c>
      <c r="V9" s="41">
        <f>W9-U9-T9</f>
        <v>337.98</v>
      </c>
      <c r="W9" s="32">
        <v>828.33</v>
      </c>
    </row>
    <row r="10" spans="1:23" ht="39" thickBot="1">
      <c r="A10" s="15">
        <v>5</v>
      </c>
      <c r="B10" s="56">
        <v>15100099</v>
      </c>
      <c r="C10" s="8" t="s">
        <v>7</v>
      </c>
      <c r="D10" s="9">
        <v>10.11</v>
      </c>
      <c r="E10" s="18">
        <v>41.88</v>
      </c>
      <c r="F10" s="23">
        <f t="shared" si="0"/>
        <v>314.24332344213656</v>
      </c>
      <c r="G10" s="9">
        <v>21.09</v>
      </c>
      <c r="H10" s="4">
        <v>0.35999999999999943</v>
      </c>
      <c r="I10" s="26">
        <f t="shared" si="1"/>
        <v>-98.29302987197724</v>
      </c>
      <c r="J10" s="9">
        <v>90.65</v>
      </c>
      <c r="K10" s="9">
        <f>N10-H10-E10</f>
        <v>29.46</v>
      </c>
      <c r="L10" s="27">
        <f t="shared" si="2"/>
        <v>-67.50137892995036</v>
      </c>
      <c r="M10" s="9">
        <v>121.86</v>
      </c>
      <c r="N10" s="9">
        <v>71.7</v>
      </c>
      <c r="O10" s="47">
        <f t="shared" si="3"/>
        <v>-41.16198916789758</v>
      </c>
      <c r="P10" s="34">
        <v>41.85</v>
      </c>
      <c r="Q10" s="35">
        <v>0.14999999999999858</v>
      </c>
      <c r="R10" s="42">
        <f>S10-Q10-P10</f>
        <v>28.349999999999987</v>
      </c>
      <c r="S10" s="29">
        <v>70.35</v>
      </c>
      <c r="T10" s="34">
        <v>0</v>
      </c>
      <c r="U10" s="35">
        <v>0.13</v>
      </c>
      <c r="V10" s="42">
        <f>W10-U10-T10</f>
        <v>0.32</v>
      </c>
      <c r="W10" s="32">
        <v>0.45</v>
      </c>
    </row>
    <row r="11" spans="1:23" ht="15.75" thickBot="1">
      <c r="A11" s="48"/>
      <c r="B11" s="49"/>
      <c r="C11" s="50" t="s">
        <v>8</v>
      </c>
      <c r="D11" s="10">
        <v>2583.01</v>
      </c>
      <c r="E11" s="19">
        <f>SUM(E6:E10)</f>
        <v>3104.19</v>
      </c>
      <c r="F11" s="24">
        <f t="shared" si="0"/>
        <v>20.17723508619788</v>
      </c>
      <c r="G11" s="10">
        <v>2708.38</v>
      </c>
      <c r="H11" s="10">
        <v>3166.94</v>
      </c>
      <c r="I11" s="25">
        <f t="shared" si="1"/>
        <v>16.93115441703158</v>
      </c>
      <c r="J11" s="10">
        <f>SUM(J6:J10)</f>
        <v>2902.6299999999997</v>
      </c>
      <c r="K11" s="10">
        <f>SUM(K6:K10)</f>
        <v>3415.5400000000004</v>
      </c>
      <c r="L11" s="10">
        <f t="shared" si="2"/>
        <v>17.67052638469253</v>
      </c>
      <c r="M11" s="10">
        <f>SUM(M6:M10)</f>
        <v>8216.74</v>
      </c>
      <c r="N11" s="10">
        <f>SUM(N6:N10)</f>
        <v>9686.670000000002</v>
      </c>
      <c r="O11" s="43">
        <f t="shared" si="3"/>
        <v>17.88945494198432</v>
      </c>
      <c r="P11" s="36">
        <f>SUM(P6:P10)</f>
        <v>1838.1299999999999</v>
      </c>
      <c r="Q11" s="37">
        <v>2009.4800000000002</v>
      </c>
      <c r="R11" s="43">
        <f>SUM(R6:R10)</f>
        <v>2221.21</v>
      </c>
      <c r="S11" s="43">
        <f>SUM(S6:S10)</f>
        <v>6068.820000000001</v>
      </c>
      <c r="T11" s="36">
        <f>SUM(T6:T10)</f>
        <v>1145.35</v>
      </c>
      <c r="U11" s="38">
        <v>1057.6600000000003</v>
      </c>
      <c r="V11" s="43">
        <f>SUM(V6:V10)</f>
        <v>1072.1999999999996</v>
      </c>
      <c r="W11" s="38">
        <f>SUM(W6:W10)</f>
        <v>3275.2099999999996</v>
      </c>
    </row>
    <row r="13" ht="15">
      <c r="A13" s="5" t="s">
        <v>15</v>
      </c>
    </row>
  </sheetData>
  <sheetProtection/>
  <mergeCells count="4">
    <mergeCell ref="D4:O4"/>
    <mergeCell ref="A1:L2"/>
    <mergeCell ref="P4:S4"/>
    <mergeCell ref="T4:W4"/>
  </mergeCells>
  <printOptions/>
  <pageMargins left="0.26" right="0.17" top="0.75" bottom="0.75" header="0.3" footer="0.3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DCPL</dc:creator>
  <cp:keywords/>
  <dc:description/>
  <cp:lastModifiedBy>admin</cp:lastModifiedBy>
  <cp:lastPrinted>2017-04-17T09:12:27Z</cp:lastPrinted>
  <dcterms:created xsi:type="dcterms:W3CDTF">2013-12-09T05:40:23Z</dcterms:created>
  <dcterms:modified xsi:type="dcterms:W3CDTF">2017-04-17T09:12:33Z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